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1"/>
  <workbookPr/>
  <mc:AlternateContent xmlns:mc="http://schemas.openxmlformats.org/markup-compatibility/2006">
    <mc:Choice Requires="x15">
      <x15ac:absPath xmlns:x15ac="http://schemas.microsoft.com/office/spreadsheetml/2010/11/ac" url="https://imperiallondon.sharepoint.com/sites/EURECHA99-CE/Shared Documents/General/Economics + Heat Integration/"/>
    </mc:Choice>
  </mc:AlternateContent>
  <xr:revisionPtr revIDLastSave="104" documentId="8_{B8947663-138D-4BB5-9BCF-5E450C8421F2}" xr6:coauthVersionLast="47" xr6:coauthVersionMax="47" xr10:uidLastSave="{33DE7277-4768-4E27-994C-B4C289F956BD}"/>
  <bookViews>
    <workbookView xWindow="-110" yWindow="-110" windowWidth="19420" windowHeight="11500" xr2:uid="{D16EAA2E-CC90-46C0-8538-3F98DE8BF5E9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7" i="1" l="1"/>
  <c r="S36" i="1"/>
  <c r="S30" i="1"/>
  <c r="S26" i="1"/>
</calcChain>
</file>

<file path=xl/sharedStrings.xml><?xml version="1.0" encoding="utf-8"?>
<sst xmlns="http://schemas.openxmlformats.org/spreadsheetml/2006/main" count="155" uniqueCount="103">
  <si>
    <t>Heat Echanger</t>
  </si>
  <si>
    <t>Load (kJ/h)</t>
  </si>
  <si>
    <t>Cost Index (USD)</t>
  </si>
  <si>
    <t>Area (m^2)</t>
  </si>
  <si>
    <t>Shells</t>
  </si>
  <si>
    <t>LMTD ©</t>
  </si>
  <si>
    <t>Overall U (kJ/(h*m^2*C))</t>
  </si>
  <si>
    <t>Ffactor</t>
  </si>
  <si>
    <t>Fouling</t>
  </si>
  <si>
    <t>Hot Streams</t>
  </si>
  <si>
    <t>Hot in</t>
  </si>
  <si>
    <t>Hot out</t>
  </si>
  <si>
    <t>Cold Streams</t>
  </si>
  <si>
    <t>Cold in</t>
  </si>
  <si>
    <t>Cold out</t>
  </si>
  <si>
    <t>dT_min_Hot</t>
  </si>
  <si>
    <t>dT_min_Cold</t>
  </si>
  <si>
    <t>E-129</t>
  </si>
  <si>
    <t xml:space="preserve"> </t>
  </si>
  <si>
    <t>To Condenser@B3_TO_11</t>
  </si>
  <si>
    <t>Air</t>
  </si>
  <si>
    <t>E-114</t>
  </si>
  <si>
    <t>REACTED1_To_FLASHIN</t>
  </si>
  <si>
    <t>R-1_heat</t>
  </si>
  <si>
    <t>E-116</t>
  </si>
  <si>
    <t>ABSBOT_To_DISTIN</t>
  </si>
  <si>
    <t>4-1_To_4-2</t>
  </si>
  <si>
    <t>E-134</t>
  </si>
  <si>
    <t>FLASH_heat</t>
  </si>
  <si>
    <t>Refrigerant 4</t>
  </si>
  <si>
    <t>E-132</t>
  </si>
  <si>
    <t>Refrigerant 1</t>
  </si>
  <si>
    <t>E-124</t>
  </si>
  <si>
    <t>LP Steam</t>
  </si>
  <si>
    <t>To Reboiler@B4_TO_16</t>
  </si>
  <si>
    <t>E-128</t>
  </si>
  <si>
    <t>To Condenser@B4_TO_15</t>
  </si>
  <si>
    <t>E-130</t>
  </si>
  <si>
    <t>E-119</t>
  </si>
  <si>
    <t>E-117</t>
  </si>
  <si>
    <t>Fired Heat (1000)</t>
  </si>
  <si>
    <t>E-115</t>
  </si>
  <si>
    <t>E-133</t>
  </si>
  <si>
    <t>DISTTOP_To_DISTTOP1</t>
  </si>
  <si>
    <t>E-131</t>
  </si>
  <si>
    <t>REACTIN1_To_REACTIN</t>
  </si>
  <si>
    <t>E-121</t>
  </si>
  <si>
    <t>E-123</t>
  </si>
  <si>
    <t>E-125</t>
  </si>
  <si>
    <t>E-127</t>
  </si>
  <si>
    <t>SOLVENT1_To_SOLVENT2</t>
  </si>
  <si>
    <t>E-118</t>
  </si>
  <si>
    <t>E-120</t>
  </si>
  <si>
    <t>To Reboiler@B3_TO_12</t>
  </si>
  <si>
    <t>E-122</t>
  </si>
  <si>
    <t>MP Steam</t>
  </si>
  <si>
    <t>E-126</t>
  </si>
  <si>
    <t>Base Case</t>
  </si>
  <si>
    <t>Optimised with HI</t>
  </si>
  <si>
    <t>HEN</t>
  </si>
  <si>
    <t>Cost Index</t>
  </si>
  <si>
    <t>Total Capital Cost [USD]</t>
  </si>
  <si>
    <t>Total Utilities</t>
  </si>
  <si>
    <t>USD/Year</t>
  </si>
  <si>
    <t>Heating (kJ/h)</t>
  </si>
  <si>
    <t>Heating (Cost/s)</t>
  </si>
  <si>
    <t>Total Operating Cost [USD/Year]</t>
  </si>
  <si>
    <t>Electricity</t>
  </si>
  <si>
    <t>KW</t>
  </si>
  <si>
    <t>Total Utilities from Base</t>
  </si>
  <si>
    <t>USD/s</t>
  </si>
  <si>
    <t>Cooling (kJ/h)</t>
  </si>
  <si>
    <t>Cooling (cost/s)</t>
  </si>
  <si>
    <t>Total Raw Materials Cost [USD/Year]</t>
  </si>
  <si>
    <t>Cooling Water</t>
  </si>
  <si>
    <t>Water</t>
  </si>
  <si>
    <t>MMGAL/H</t>
  </si>
  <si>
    <t>X opt</t>
  </si>
  <si>
    <t>Number of Units</t>
  </si>
  <si>
    <t>Operating (cost/s)</t>
  </si>
  <si>
    <t>Total Product Sales [USD/Year]</t>
  </si>
  <si>
    <t>Refrigerant - Freon 12</t>
  </si>
  <si>
    <t>Refrigerant</t>
  </si>
  <si>
    <t>KLB/H</t>
  </si>
  <si>
    <t>Opt</t>
  </si>
  <si>
    <t>Number of Shells</t>
  </si>
  <si>
    <t>Capital (cost/s)</t>
  </si>
  <si>
    <t>Total Utilities Cost [USD/Year]</t>
  </si>
  <si>
    <t>Steam @100PSI</t>
  </si>
  <si>
    <t>Steam</t>
  </si>
  <si>
    <t>Total Utilities from optimised</t>
  </si>
  <si>
    <t>Total Area (m2)</t>
  </si>
  <si>
    <t>Total cost (cost/s)</t>
  </si>
  <si>
    <t>Desired Rate of Return [Percent/'Year]</t>
  </si>
  <si>
    <t>P.O. Period [Year]</t>
  </si>
  <si>
    <t>Increased Capital cost</t>
  </si>
  <si>
    <t>USD</t>
  </si>
  <si>
    <t>Equipment Cost [USD]</t>
  </si>
  <si>
    <t>Total Installed Cost [USD]</t>
  </si>
  <si>
    <t>Heat Integration Final Case</t>
  </si>
  <si>
    <t>Total Capital</t>
  </si>
  <si>
    <t>Total Operating</t>
  </si>
  <si>
    <t>USD/year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</si>
</sst>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2D269-B4D4-4249-906E-E43A675C35A3}">
  <dimension ref="B1:V37"/>
  <sheetViews>
    <sheetView tabSelected="1" topLeftCell="D1" zoomScale="75" workbookViewId="0">
      <selection activeCell="S38" sqref="S38"/>
    </sheetView>
  </sheetViews>
  <sheetFormatPr defaultRowHeight="15.6"/>
  <cols>
    <col min="2" max="2" width="14.6640625" customWidth="1"/>
    <col min="3" max="3" width="11.88671875" bestFit="1" customWidth="1"/>
    <col min="5" max="5" width="16.33203125" customWidth="1"/>
    <col min="9" max="9" width="27.5546875" customWidth="1"/>
    <col min="18" max="18" width="16.88671875" customWidth="1"/>
  </cols>
  <sheetData>
    <row r="1" spans="2:22">
      <c r="B1" t="s">
        <v>0</v>
      </c>
      <c r="D1" t="s">
        <v>1</v>
      </c>
      <c r="E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O1" t="s">
        <v>9</v>
      </c>
      <c r="P1" t="s">
        <v>10</v>
      </c>
      <c r="Q1" t="s">
        <v>11</v>
      </c>
      <c r="R1" t="s">
        <v>12</v>
      </c>
      <c r="S1" t="s">
        <v>13</v>
      </c>
      <c r="T1" t="s">
        <v>14</v>
      </c>
      <c r="U1" t="s">
        <v>15</v>
      </c>
      <c r="V1" t="s">
        <v>16</v>
      </c>
    </row>
    <row r="2" spans="2:22">
      <c r="B2" t="s">
        <v>17</v>
      </c>
      <c r="D2">
        <v>52053041.6345561</v>
      </c>
      <c r="E2">
        <v>841011.25148024701</v>
      </c>
      <c r="F2" t="s">
        <v>18</v>
      </c>
      <c r="G2">
        <v>3506.4984354345802</v>
      </c>
      <c r="H2">
        <v>8</v>
      </c>
      <c r="I2">
        <v>39.782328056507303</v>
      </c>
      <c r="J2">
        <v>383.025503182477</v>
      </c>
      <c r="K2">
        <v>0.99622503112661898</v>
      </c>
      <c r="L2">
        <v>0</v>
      </c>
      <c r="O2" t="s">
        <v>19</v>
      </c>
      <c r="P2">
        <v>75.865269405850896</v>
      </c>
      <c r="Q2">
        <v>68.718689999999995</v>
      </c>
      <c r="R2" t="s">
        <v>20</v>
      </c>
      <c r="S2">
        <v>30</v>
      </c>
      <c r="T2">
        <v>35</v>
      </c>
      <c r="U2">
        <v>40.865269405850903</v>
      </c>
      <c r="V2">
        <v>38.718690000000002</v>
      </c>
    </row>
    <row r="3" spans="2:22">
      <c r="B3" t="s">
        <v>21</v>
      </c>
      <c r="D3">
        <v>5447339.6114480002</v>
      </c>
      <c r="E3">
        <v>125407.04514731</v>
      </c>
      <c r="F3" t="s">
        <v>18</v>
      </c>
      <c r="G3">
        <v>499.95154896663598</v>
      </c>
      <c r="H3">
        <v>1</v>
      </c>
      <c r="I3">
        <v>170.61379022319801</v>
      </c>
      <c r="J3">
        <v>68.104432687213603</v>
      </c>
      <c r="K3">
        <v>0.937706708628542</v>
      </c>
      <c r="L3">
        <v>0</v>
      </c>
      <c r="O3" t="s">
        <v>22</v>
      </c>
      <c r="P3">
        <v>596.27568599999995</v>
      </c>
      <c r="Q3">
        <v>433.24151152528498</v>
      </c>
      <c r="R3" t="s">
        <v>23</v>
      </c>
      <c r="S3">
        <v>308.079275004669</v>
      </c>
      <c r="T3">
        <v>370.34894215871799</v>
      </c>
      <c r="U3">
        <v>225.92674384128199</v>
      </c>
      <c r="V3">
        <v>125.16223652061601</v>
      </c>
    </row>
    <row r="4" spans="2:22">
      <c r="B4" t="s">
        <v>24</v>
      </c>
      <c r="D4">
        <v>10022046.5713137</v>
      </c>
      <c r="E4">
        <v>57890.363919262003</v>
      </c>
      <c r="F4" t="s">
        <v>18</v>
      </c>
      <c r="G4">
        <v>166.512824567232</v>
      </c>
      <c r="H4">
        <v>1</v>
      </c>
      <c r="I4">
        <v>35.337882219243603</v>
      </c>
      <c r="J4">
        <v>1804.76883547539</v>
      </c>
      <c r="K4">
        <v>0.94372753538183296</v>
      </c>
      <c r="L4">
        <v>0</v>
      </c>
      <c r="O4" t="s">
        <v>25</v>
      </c>
      <c r="P4">
        <v>82.853310500000006</v>
      </c>
      <c r="Q4">
        <v>52.273990424073098</v>
      </c>
      <c r="R4" t="s">
        <v>26</v>
      </c>
      <c r="S4">
        <v>25</v>
      </c>
      <c r="T4">
        <v>38</v>
      </c>
      <c r="U4">
        <v>44.853310499999999</v>
      </c>
      <c r="V4">
        <v>27.273990424073101</v>
      </c>
    </row>
    <row r="5" spans="2:22">
      <c r="B5" t="s">
        <v>27</v>
      </c>
      <c r="D5">
        <v>2983197.45954723</v>
      </c>
      <c r="E5">
        <v>38035.256778481598</v>
      </c>
      <c r="F5" t="s">
        <v>18</v>
      </c>
      <c r="G5">
        <v>85.264488096806502</v>
      </c>
      <c r="H5">
        <v>1</v>
      </c>
      <c r="I5">
        <v>56.207276501361598</v>
      </c>
      <c r="J5">
        <v>624</v>
      </c>
      <c r="K5">
        <v>0.99755460903700899</v>
      </c>
      <c r="L5">
        <v>0</v>
      </c>
      <c r="O5" t="s">
        <v>28</v>
      </c>
      <c r="P5">
        <v>-21.030613956268301</v>
      </c>
      <c r="Q5">
        <v>-65.904238100000001</v>
      </c>
      <c r="R5" t="s">
        <v>29</v>
      </c>
      <c r="S5">
        <v>-103</v>
      </c>
      <c r="T5">
        <v>-102</v>
      </c>
      <c r="U5">
        <v>80.969386043731703</v>
      </c>
      <c r="V5">
        <v>37.095761899999999</v>
      </c>
    </row>
    <row r="6" spans="2:22">
      <c r="B6" t="s">
        <v>30</v>
      </c>
      <c r="D6">
        <v>3504468.4281368898</v>
      </c>
      <c r="E6">
        <v>95678.613768268406</v>
      </c>
      <c r="F6" t="s">
        <v>18</v>
      </c>
      <c r="G6">
        <v>289.71471648752402</v>
      </c>
      <c r="H6">
        <v>2</v>
      </c>
      <c r="I6">
        <v>19.621009134440001</v>
      </c>
      <c r="J6">
        <v>624</v>
      </c>
      <c r="K6">
        <v>0.98797434145048302</v>
      </c>
      <c r="L6">
        <v>0</v>
      </c>
      <c r="O6" t="s">
        <v>28</v>
      </c>
      <c r="P6">
        <v>31.684032392235999</v>
      </c>
      <c r="Q6">
        <v>-21.030613956268301</v>
      </c>
      <c r="R6" t="s">
        <v>31</v>
      </c>
      <c r="S6">
        <v>-25</v>
      </c>
      <c r="T6">
        <v>-24.163615145402499</v>
      </c>
      <c r="U6">
        <v>55.847647537638402</v>
      </c>
      <c r="V6">
        <v>3.9693860437316699</v>
      </c>
    </row>
    <row r="7" spans="2:22">
      <c r="B7" t="s">
        <v>32</v>
      </c>
      <c r="D7">
        <v>45325417.909636401</v>
      </c>
      <c r="E7">
        <v>53004.826909841096</v>
      </c>
      <c r="F7" t="s">
        <v>18</v>
      </c>
      <c r="G7">
        <v>145.55731011787799</v>
      </c>
      <c r="H7">
        <v>1</v>
      </c>
      <c r="I7">
        <v>37.932874436044401</v>
      </c>
      <c r="J7">
        <v>8417.1556814294709</v>
      </c>
      <c r="K7">
        <v>0.99864395624296698</v>
      </c>
      <c r="L7">
        <v>0</v>
      </c>
      <c r="O7" t="s">
        <v>33</v>
      </c>
      <c r="P7">
        <v>125</v>
      </c>
      <c r="Q7">
        <v>124.105156976408</v>
      </c>
      <c r="R7" t="s">
        <v>34</v>
      </c>
      <c r="S7">
        <v>79.796994180020505</v>
      </c>
      <c r="T7">
        <v>92.799413628214893</v>
      </c>
      <c r="U7">
        <v>32.2005863717851</v>
      </c>
      <c r="V7">
        <v>44.308162796387201</v>
      </c>
    </row>
    <row r="8" spans="2:22">
      <c r="B8" t="s">
        <v>35</v>
      </c>
      <c r="D8">
        <v>40344439.788959101</v>
      </c>
      <c r="E8">
        <v>759506.51000147301</v>
      </c>
      <c r="F8" t="s">
        <v>18</v>
      </c>
      <c r="G8">
        <v>3186.6346045744499</v>
      </c>
      <c r="H8">
        <v>7</v>
      </c>
      <c r="I8">
        <v>32.012124025359597</v>
      </c>
      <c r="J8">
        <v>395.79409834215897</v>
      </c>
      <c r="K8">
        <v>0.99982755155162195</v>
      </c>
      <c r="L8">
        <v>0</v>
      </c>
      <c r="O8" t="s">
        <v>36</v>
      </c>
      <c r="P8">
        <v>64.677684020200999</v>
      </c>
      <c r="Q8">
        <v>64.465885099999994</v>
      </c>
      <c r="R8" t="s">
        <v>20</v>
      </c>
      <c r="S8">
        <v>30</v>
      </c>
      <c r="T8">
        <v>35</v>
      </c>
      <c r="U8">
        <v>29.677684020200999</v>
      </c>
      <c r="V8">
        <v>34.465885100000001</v>
      </c>
    </row>
    <row r="9" spans="2:22">
      <c r="B9" t="s">
        <v>37</v>
      </c>
      <c r="D9">
        <v>5326391.0832759701</v>
      </c>
      <c r="E9">
        <v>14718.0225704975</v>
      </c>
      <c r="F9" t="s">
        <v>18</v>
      </c>
      <c r="G9">
        <v>9.1904660264495099</v>
      </c>
      <c r="H9">
        <v>1</v>
      </c>
      <c r="I9">
        <v>44.8853117132278</v>
      </c>
      <c r="J9">
        <v>12912.075254539999</v>
      </c>
      <c r="K9">
        <v>0.99998899990032597</v>
      </c>
      <c r="L9">
        <v>0</v>
      </c>
      <c r="O9" t="s">
        <v>33</v>
      </c>
      <c r="P9">
        <v>124.105156976408</v>
      </c>
      <c r="Q9">
        <v>124</v>
      </c>
      <c r="R9" t="s">
        <v>34</v>
      </c>
      <c r="S9">
        <v>78.532549118588406</v>
      </c>
      <c r="T9">
        <v>79.796994180020505</v>
      </c>
      <c r="U9">
        <v>44.308162796387201</v>
      </c>
      <c r="V9">
        <v>45.467450881411601</v>
      </c>
    </row>
    <row r="10" spans="2:22">
      <c r="B10" t="s">
        <v>38</v>
      </c>
      <c r="D10">
        <v>5307132.4473873796</v>
      </c>
      <c r="E10">
        <v>206102.78784867199</v>
      </c>
      <c r="F10" t="s">
        <v>18</v>
      </c>
      <c r="G10">
        <v>736.99053826567899</v>
      </c>
      <c r="H10">
        <v>3</v>
      </c>
      <c r="I10">
        <v>24.7388652624518</v>
      </c>
      <c r="J10">
        <v>360</v>
      </c>
      <c r="K10">
        <v>0.808566488755182</v>
      </c>
      <c r="L10">
        <v>0</v>
      </c>
      <c r="O10" t="s">
        <v>28</v>
      </c>
      <c r="P10">
        <v>352</v>
      </c>
      <c r="Q10">
        <v>272.16945912751999</v>
      </c>
      <c r="R10" t="s">
        <v>23</v>
      </c>
      <c r="S10">
        <v>260</v>
      </c>
      <c r="T10">
        <v>308.079275004669</v>
      </c>
      <c r="U10">
        <v>43.920724995330502</v>
      </c>
      <c r="V10">
        <v>12.16945912752</v>
      </c>
    </row>
    <row r="11" spans="2:22">
      <c r="B11" t="s">
        <v>39</v>
      </c>
      <c r="D11">
        <v>15737437.1317518</v>
      </c>
      <c r="E11">
        <v>827532.83774641401</v>
      </c>
      <c r="F11" t="s">
        <v>18</v>
      </c>
      <c r="G11">
        <v>2610.1043362066698</v>
      </c>
      <c r="H11">
        <v>22</v>
      </c>
      <c r="I11">
        <v>29.4924140021302</v>
      </c>
      <c r="J11">
        <v>256.97749196141501</v>
      </c>
      <c r="K11">
        <v>0.79555595719971295</v>
      </c>
      <c r="L11">
        <v>0</v>
      </c>
      <c r="O11" t="s">
        <v>40</v>
      </c>
      <c r="P11">
        <v>1000</v>
      </c>
      <c r="Q11">
        <v>400</v>
      </c>
      <c r="R11" t="s">
        <v>23</v>
      </c>
      <c r="S11">
        <v>308.079275004669</v>
      </c>
      <c r="T11">
        <v>995.20969978259802</v>
      </c>
      <c r="U11">
        <v>4.7903002174019802</v>
      </c>
      <c r="V11">
        <v>91.920724995330502</v>
      </c>
    </row>
    <row r="12" spans="2:22">
      <c r="B12" t="s">
        <v>41</v>
      </c>
      <c r="D12">
        <v>14928084.215129299</v>
      </c>
      <c r="E12">
        <v>80312.698941819894</v>
      </c>
      <c r="F12" t="s">
        <v>18</v>
      </c>
      <c r="G12">
        <v>269.10993230014299</v>
      </c>
      <c r="H12">
        <v>1</v>
      </c>
      <c r="I12">
        <v>32.855644462946302</v>
      </c>
      <c r="J12">
        <v>1689.3914655287001</v>
      </c>
      <c r="K12">
        <v>0.99962237608523197</v>
      </c>
      <c r="L12">
        <v>0</v>
      </c>
      <c r="O12" t="s">
        <v>36</v>
      </c>
      <c r="P12">
        <v>64.864344883962502</v>
      </c>
      <c r="Q12">
        <v>64.677684020200999</v>
      </c>
      <c r="R12" t="s">
        <v>26</v>
      </c>
      <c r="S12">
        <v>25</v>
      </c>
      <c r="T12">
        <v>38</v>
      </c>
      <c r="U12">
        <v>26.864344883962499</v>
      </c>
      <c r="V12">
        <v>39.677684020200999</v>
      </c>
    </row>
    <row r="13" spans="2:22">
      <c r="B13" t="s">
        <v>42</v>
      </c>
      <c r="D13">
        <v>685550.567153538</v>
      </c>
      <c r="E13">
        <v>12326.5760469078</v>
      </c>
      <c r="F13" t="s">
        <v>18</v>
      </c>
      <c r="G13">
        <v>3.7978174175772699</v>
      </c>
      <c r="H13">
        <v>1</v>
      </c>
      <c r="I13">
        <v>50.391666618286202</v>
      </c>
      <c r="J13">
        <v>3582.2756807621499</v>
      </c>
      <c r="K13">
        <v>0.999971645563002</v>
      </c>
      <c r="L13">
        <v>0</v>
      </c>
      <c r="O13" t="s">
        <v>43</v>
      </c>
      <c r="P13">
        <v>27.64</v>
      </c>
      <c r="Q13">
        <v>25</v>
      </c>
      <c r="R13" t="s">
        <v>31</v>
      </c>
      <c r="S13">
        <v>-24.163615145402499</v>
      </c>
      <c r="T13">
        <v>-24</v>
      </c>
      <c r="U13">
        <v>51.64</v>
      </c>
      <c r="V13">
        <v>49.163615145402503</v>
      </c>
    </row>
    <row r="14" spans="2:22">
      <c r="B14" t="s">
        <v>44</v>
      </c>
      <c r="D14">
        <v>2393302.35952187</v>
      </c>
      <c r="E14">
        <v>39271.0654345453</v>
      </c>
      <c r="F14" t="s">
        <v>18</v>
      </c>
      <c r="G14">
        <v>89.988223743443399</v>
      </c>
      <c r="H14">
        <v>1</v>
      </c>
      <c r="I14">
        <v>16.238935308755899</v>
      </c>
      <c r="J14">
        <v>1751.08273305491</v>
      </c>
      <c r="K14">
        <v>0.93529297466632799</v>
      </c>
      <c r="L14">
        <v>0</v>
      </c>
      <c r="O14" t="s">
        <v>25</v>
      </c>
      <c r="P14">
        <v>34.942456476282103</v>
      </c>
      <c r="Q14">
        <v>27.64</v>
      </c>
      <c r="R14" t="s">
        <v>45</v>
      </c>
      <c r="S14">
        <v>8.2718599200000007</v>
      </c>
      <c r="T14">
        <v>21.476033512499001</v>
      </c>
      <c r="U14">
        <v>13.466422963783</v>
      </c>
      <c r="V14">
        <v>19.36814008</v>
      </c>
    </row>
    <row r="15" spans="2:22">
      <c r="B15" t="s">
        <v>46</v>
      </c>
      <c r="D15">
        <v>3246690.9818252199</v>
      </c>
      <c r="E15">
        <v>283416.85832922102</v>
      </c>
      <c r="F15" t="s">
        <v>18</v>
      </c>
      <c r="G15">
        <v>1116.5773492215701</v>
      </c>
      <c r="H15">
        <v>3</v>
      </c>
      <c r="I15">
        <v>127.143069348723</v>
      </c>
      <c r="J15">
        <v>25.689909936628801</v>
      </c>
      <c r="K15">
        <v>0.89021901787215796</v>
      </c>
      <c r="L15">
        <v>0</v>
      </c>
      <c r="O15" t="s">
        <v>28</v>
      </c>
      <c r="P15">
        <v>272.16945912751999</v>
      </c>
      <c r="Q15">
        <v>189.80630520211199</v>
      </c>
      <c r="R15" t="s">
        <v>45</v>
      </c>
      <c r="S15">
        <v>44.297193866271201</v>
      </c>
      <c r="T15">
        <v>161.77787824657801</v>
      </c>
      <c r="U15">
        <v>110.391580880942</v>
      </c>
      <c r="V15">
        <v>145.509111335841</v>
      </c>
    </row>
    <row r="16" spans="2:22">
      <c r="B16" t="s">
        <v>47</v>
      </c>
      <c r="D16">
        <v>4797823.09231083</v>
      </c>
      <c r="E16">
        <v>76716.569136141406</v>
      </c>
      <c r="F16" t="s">
        <v>18</v>
      </c>
      <c r="G16">
        <v>211.920099109468</v>
      </c>
      <c r="H16">
        <v>2</v>
      </c>
      <c r="I16">
        <v>34.3225040842539</v>
      </c>
      <c r="J16">
        <v>698.45297409838497</v>
      </c>
      <c r="K16">
        <v>0.944399928803901</v>
      </c>
      <c r="L16">
        <v>0</v>
      </c>
      <c r="O16" t="s">
        <v>28</v>
      </c>
      <c r="P16">
        <v>163.231409275782</v>
      </c>
      <c r="Q16">
        <v>91.061962542226496</v>
      </c>
      <c r="R16" t="s">
        <v>34</v>
      </c>
      <c r="S16">
        <v>79.796994180020505</v>
      </c>
      <c r="T16">
        <v>85.805622951054801</v>
      </c>
      <c r="U16">
        <v>77.425786324727198</v>
      </c>
      <c r="V16">
        <v>11.264968362206</v>
      </c>
    </row>
    <row r="17" spans="2:22">
      <c r="B17" t="s">
        <v>48</v>
      </c>
      <c r="D17">
        <v>3947443.3758515399</v>
      </c>
      <c r="E17">
        <v>163404.375477839</v>
      </c>
      <c r="F17" t="s">
        <v>18</v>
      </c>
      <c r="G17">
        <v>600.03585323062202</v>
      </c>
      <c r="H17">
        <v>2</v>
      </c>
      <c r="I17">
        <v>22.995496624629201</v>
      </c>
      <c r="J17">
        <v>312.54798654541003</v>
      </c>
      <c r="K17">
        <v>0.82881653413833301</v>
      </c>
      <c r="L17">
        <v>0</v>
      </c>
      <c r="O17" t="s">
        <v>28</v>
      </c>
      <c r="P17">
        <v>91.061962542226496</v>
      </c>
      <c r="Q17">
        <v>31.684032392235999</v>
      </c>
      <c r="R17" t="s">
        <v>45</v>
      </c>
      <c r="S17">
        <v>21.476033512499001</v>
      </c>
      <c r="T17">
        <v>47.472908744728997</v>
      </c>
      <c r="U17">
        <v>43.589053797497499</v>
      </c>
      <c r="V17">
        <v>10.2079988797369</v>
      </c>
    </row>
    <row r="18" spans="2:22">
      <c r="B18" t="s">
        <v>49</v>
      </c>
      <c r="D18">
        <v>4193165.3761229301</v>
      </c>
      <c r="E18">
        <v>40409.2072712636</v>
      </c>
      <c r="F18" t="s">
        <v>18</v>
      </c>
      <c r="G18">
        <v>79.366346885497705</v>
      </c>
      <c r="H18">
        <v>2</v>
      </c>
      <c r="I18">
        <v>9.8144839229632694</v>
      </c>
      <c r="J18">
        <v>6741.4487455463304</v>
      </c>
      <c r="K18">
        <v>0.79851834010035505</v>
      </c>
      <c r="L18">
        <v>0</v>
      </c>
      <c r="O18" t="s">
        <v>25</v>
      </c>
      <c r="P18">
        <v>52.273990424073098</v>
      </c>
      <c r="Q18">
        <v>32.709504769230897</v>
      </c>
      <c r="R18" t="s">
        <v>50</v>
      </c>
      <c r="S18">
        <v>25.001724899999999</v>
      </c>
      <c r="T18">
        <v>40</v>
      </c>
      <c r="U18">
        <v>12.2739904240731</v>
      </c>
      <c r="V18">
        <v>7.7077798692308503</v>
      </c>
    </row>
    <row r="19" spans="2:22">
      <c r="B19" t="s">
        <v>51</v>
      </c>
      <c r="D19">
        <v>2714462.19942206</v>
      </c>
      <c r="E19">
        <v>201720.760932665</v>
      </c>
      <c r="F19" t="s">
        <v>18</v>
      </c>
      <c r="G19">
        <v>792.89640246441002</v>
      </c>
      <c r="H19">
        <v>2</v>
      </c>
      <c r="I19">
        <v>181.59952044071801</v>
      </c>
      <c r="J19">
        <v>19.672901517709001</v>
      </c>
      <c r="K19">
        <v>0.95826193191911802</v>
      </c>
      <c r="L19">
        <v>0</v>
      </c>
      <c r="O19" t="s">
        <v>22</v>
      </c>
      <c r="P19">
        <v>433.24151152528498</v>
      </c>
      <c r="Q19">
        <v>352</v>
      </c>
      <c r="R19" t="s">
        <v>45</v>
      </c>
      <c r="S19">
        <v>161.77787824657801</v>
      </c>
      <c r="T19">
        <v>260</v>
      </c>
      <c r="U19">
        <v>173.24151152528501</v>
      </c>
      <c r="V19">
        <v>190.22212175342199</v>
      </c>
    </row>
    <row r="20" spans="2:22">
      <c r="B20" t="s">
        <v>52</v>
      </c>
      <c r="D20">
        <v>3995507.9661536999</v>
      </c>
      <c r="E20">
        <v>53099.766220735299</v>
      </c>
      <c r="F20" t="s">
        <v>18</v>
      </c>
      <c r="G20">
        <v>145.959094146175</v>
      </c>
      <c r="H20">
        <v>1</v>
      </c>
      <c r="I20">
        <v>76.1516877881418</v>
      </c>
      <c r="J20">
        <v>360</v>
      </c>
      <c r="K20">
        <v>0.99852468900879299</v>
      </c>
      <c r="L20">
        <v>0</v>
      </c>
      <c r="O20" t="s">
        <v>28</v>
      </c>
      <c r="P20">
        <v>272.16945912751999</v>
      </c>
      <c r="Q20">
        <v>124.51994732966899</v>
      </c>
      <c r="R20" t="s">
        <v>53</v>
      </c>
      <c r="S20">
        <v>99.6478101465772</v>
      </c>
      <c r="T20">
        <v>99.935975185870603</v>
      </c>
      <c r="U20">
        <v>172.23348394164901</v>
      </c>
      <c r="V20">
        <v>24.872137183091699</v>
      </c>
    </row>
    <row r="21" spans="2:22">
      <c r="B21" t="s">
        <v>54</v>
      </c>
      <c r="D21">
        <v>81265538.438843101</v>
      </c>
      <c r="E21">
        <v>389142.507526475</v>
      </c>
      <c r="F21" t="s">
        <v>18</v>
      </c>
      <c r="G21">
        <v>1563.59983517413</v>
      </c>
      <c r="H21">
        <v>4</v>
      </c>
      <c r="I21">
        <v>74.592556587394995</v>
      </c>
      <c r="J21">
        <v>696.77419354838696</v>
      </c>
      <c r="K21">
        <v>0.99998446106030003</v>
      </c>
      <c r="L21">
        <v>0</v>
      </c>
      <c r="O21" t="s">
        <v>55</v>
      </c>
      <c r="P21">
        <v>175</v>
      </c>
      <c r="Q21">
        <v>174</v>
      </c>
      <c r="R21" t="s">
        <v>53</v>
      </c>
      <c r="S21">
        <v>99.6478101465772</v>
      </c>
      <c r="T21">
        <v>100.166559195551</v>
      </c>
      <c r="U21">
        <v>74.8334408044486</v>
      </c>
      <c r="V21">
        <v>74.3521898534228</v>
      </c>
    </row>
    <row r="22" spans="2:22">
      <c r="B22" t="s">
        <v>56</v>
      </c>
      <c r="D22">
        <v>1487060.3432777601</v>
      </c>
      <c r="E22">
        <v>37873.293577423399</v>
      </c>
      <c r="F22" t="s">
        <v>18</v>
      </c>
      <c r="G22">
        <v>84.649203807422097</v>
      </c>
      <c r="H22">
        <v>1</v>
      </c>
      <c r="I22">
        <v>16.796417988933101</v>
      </c>
      <c r="J22">
        <v>1232.99882694793</v>
      </c>
      <c r="K22">
        <v>0.87170690663715</v>
      </c>
      <c r="L22">
        <v>0</v>
      </c>
      <c r="O22" t="s">
        <v>25</v>
      </c>
      <c r="P22">
        <v>52.273990424073098</v>
      </c>
      <c r="Q22">
        <v>39.162201751281899</v>
      </c>
      <c r="R22" t="s">
        <v>45</v>
      </c>
      <c r="S22">
        <v>21.476033512499001</v>
      </c>
      <c r="T22">
        <v>36.336969358238001</v>
      </c>
      <c r="U22">
        <v>15.9370210658352</v>
      </c>
      <c r="V22">
        <v>17.686168238782901</v>
      </c>
    </row>
    <row r="25" spans="2:22">
      <c r="I25" s="2" t="s">
        <v>57</v>
      </c>
      <c r="L25" s="2" t="s">
        <v>57</v>
      </c>
      <c r="Q25" s="2" t="s">
        <v>58</v>
      </c>
    </row>
    <row r="26" spans="2:22">
      <c r="C26" t="s">
        <v>59</v>
      </c>
      <c r="F26" t="s">
        <v>60</v>
      </c>
      <c r="I26" s="3" t="s">
        <v>61</v>
      </c>
      <c r="J26" s="3">
        <v>11777400</v>
      </c>
      <c r="L26" s="3" t="s">
        <v>62</v>
      </c>
      <c r="M26" s="3"/>
      <c r="N26" s="3">
        <v>21112200</v>
      </c>
      <c r="O26" s="3" t="s">
        <v>63</v>
      </c>
      <c r="Q26" s="3" t="s">
        <v>62</v>
      </c>
      <c r="R26" s="3"/>
      <c r="S26" s="3">
        <f>S30*3600*8000</f>
        <v>12838492.306283489</v>
      </c>
      <c r="T26" s="3" t="s">
        <v>63</v>
      </c>
    </row>
    <row r="27" spans="2:22">
      <c r="B27" t="s">
        <v>64</v>
      </c>
      <c r="C27">
        <v>147654784.56350699</v>
      </c>
      <c r="E27" t="s">
        <v>65</v>
      </c>
      <c r="F27" s="1">
        <v>8.6673786070368297E-2</v>
      </c>
      <c r="I27" s="3" t="s">
        <v>66</v>
      </c>
      <c r="J27" s="3">
        <v>24571300</v>
      </c>
      <c r="L27" t="s">
        <v>67</v>
      </c>
      <c r="N27">
        <v>153.21600000000001</v>
      </c>
      <c r="O27" t="s">
        <v>68</v>
      </c>
      <c r="Q27" t="s">
        <v>69</v>
      </c>
      <c r="S27">
        <v>0.54030920336041299</v>
      </c>
      <c r="T27" t="s">
        <v>70</v>
      </c>
    </row>
    <row r="28" spans="2:22">
      <c r="B28" t="s">
        <v>71</v>
      </c>
      <c r="C28">
        <v>99570697.878352895</v>
      </c>
      <c r="E28" t="s">
        <v>72</v>
      </c>
      <c r="F28" s="1">
        <v>9.3844564031713394E-3</v>
      </c>
      <c r="I28" t="s">
        <v>73</v>
      </c>
      <c r="J28">
        <v>0</v>
      </c>
      <c r="L28" t="s">
        <v>74</v>
      </c>
      <c r="M28" t="s">
        <v>75</v>
      </c>
      <c r="N28">
        <v>1.0654300000000001</v>
      </c>
      <c r="O28" t="s">
        <v>76</v>
      </c>
      <c r="Q28" t="s">
        <v>77</v>
      </c>
      <c r="S28">
        <v>0.34972274038352602</v>
      </c>
      <c r="T28" t="s">
        <v>70</v>
      </c>
    </row>
    <row r="29" spans="2:22">
      <c r="B29" t="s">
        <v>78</v>
      </c>
      <c r="C29">
        <v>21</v>
      </c>
      <c r="E29" t="s">
        <v>79</v>
      </c>
      <c r="F29" s="1">
        <v>9.6058242473539598E-2</v>
      </c>
      <c r="I29" t="s">
        <v>80</v>
      </c>
      <c r="J29">
        <v>0</v>
      </c>
      <c r="L29" t="s">
        <v>81</v>
      </c>
      <c r="M29" t="s">
        <v>82</v>
      </c>
      <c r="N29">
        <v>979.44410000000005</v>
      </c>
      <c r="O29" t="s">
        <v>83</v>
      </c>
      <c r="Q29" t="s">
        <v>84</v>
      </c>
      <c r="S29" s="1">
        <v>9.6058242473539598E-2</v>
      </c>
      <c r="T29" t="s">
        <v>70</v>
      </c>
    </row>
    <row r="30" spans="2:22">
      <c r="B30" t="s">
        <v>85</v>
      </c>
      <c r="C30">
        <v>67</v>
      </c>
      <c r="E30" t="s">
        <v>86</v>
      </c>
      <c r="F30">
        <v>4396581.1950655002</v>
      </c>
      <c r="I30" t="s">
        <v>87</v>
      </c>
      <c r="J30">
        <v>21112200</v>
      </c>
      <c r="L30" t="s">
        <v>88</v>
      </c>
      <c r="M30" t="s">
        <v>89</v>
      </c>
      <c r="N30">
        <v>296.81200000000001</v>
      </c>
      <c r="O30" t="s">
        <v>83</v>
      </c>
      <c r="Q30" t="s">
        <v>90</v>
      </c>
      <c r="S30" s="1">
        <f>S28+S29</f>
        <v>0.44578098285706563</v>
      </c>
      <c r="T30" t="s">
        <v>70</v>
      </c>
    </row>
    <row r="31" spans="2:22">
      <c r="B31" t="s">
        <v>91</v>
      </c>
      <c r="C31">
        <v>16194.319426244399</v>
      </c>
      <c r="E31" t="s">
        <v>92</v>
      </c>
      <c r="F31">
        <v>0.13283548257886901</v>
      </c>
      <c r="I31" t="s">
        <v>93</v>
      </c>
      <c r="J31">
        <v>20</v>
      </c>
    </row>
    <row r="32" spans="2:22">
      <c r="I32" t="s">
        <v>94</v>
      </c>
      <c r="J32">
        <v>0</v>
      </c>
      <c r="Q32" s="3" t="s">
        <v>95</v>
      </c>
      <c r="R32" s="3"/>
      <c r="S32" s="3">
        <v>4396581.1950655002</v>
      </c>
      <c r="T32" s="3" t="s">
        <v>96</v>
      </c>
    </row>
    <row r="33" spans="9:20">
      <c r="I33" t="s">
        <v>97</v>
      </c>
      <c r="J33">
        <v>3753900</v>
      </c>
    </row>
    <row r="34" spans="9:20">
      <c r="I34" t="s">
        <v>98</v>
      </c>
      <c r="J34">
        <v>9114700</v>
      </c>
    </row>
    <row r="35" spans="9:20">
      <c r="Q35" s="2" t="s">
        <v>99</v>
      </c>
    </row>
    <row r="36" spans="9:20">
      <c r="Q36" s="2" t="s">
        <v>100</v>
      </c>
      <c r="S36" s="3">
        <f>J26+S32</f>
        <v>16173981.1950655</v>
      </c>
      <c r="T36" s="3" t="s">
        <v>96</v>
      </c>
    </row>
    <row r="37" spans="9:20">
      <c r="Q37" s="2" t="s">
        <v>101</v>
      </c>
      <c r="S37" s="3">
        <f>J27-N26+S26</f>
        <v>16297592.306283489</v>
      </c>
      <c r="T37" s="3" t="s">
        <v>102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8E3E656550D04D8B353A1D701231E6" ma:contentTypeVersion="10" ma:contentTypeDescription="Create a new document." ma:contentTypeScope="" ma:versionID="aaaf65eb00cf97d2362d2f2df623439e">
  <xsd:schema xmlns:xsd="http://www.w3.org/2001/XMLSchema" xmlns:xs="http://www.w3.org/2001/XMLSchema" xmlns:p="http://schemas.microsoft.com/office/2006/metadata/properties" xmlns:ns2="5748228e-e0f9-481b-9bfa-9e08bfc05a98" xmlns:ns3="62c204ee-2bc8-4ae6-b59f-67db47926229" targetNamespace="http://schemas.microsoft.com/office/2006/metadata/properties" ma:root="true" ma:fieldsID="93a572e7b9bcb25669eb55b56076daf7" ns2:_="" ns3:_="">
    <xsd:import namespace="5748228e-e0f9-481b-9bfa-9e08bfc05a98"/>
    <xsd:import namespace="62c204ee-2bc8-4ae6-b59f-67db479262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48228e-e0f9-481b-9bfa-9e08bfc05a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74661dae-d6df-48fc-a54e-a577d2899e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204ee-2bc8-4ae6-b59f-67db47926229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4a41a4a-43e3-45b8-a0b2-a154e8e773d4}" ma:internalName="TaxCatchAll" ma:showField="CatchAllData" ma:web="62c204ee-2bc8-4ae6-b59f-67db479262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2c204ee-2bc8-4ae6-b59f-67db47926229" xsi:nil="true"/>
    <lcf76f155ced4ddcb4097134ff3c332f xmlns="5748228e-e0f9-481b-9bfa-9e08bfc05a9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42FA8A1-0EED-49A5-8642-86BCE8A0DE38}"/>
</file>

<file path=customXml/itemProps2.xml><?xml version="1.0" encoding="utf-8"?>
<ds:datastoreItem xmlns:ds="http://schemas.openxmlformats.org/officeDocument/2006/customXml" ds:itemID="{6D458C54-DC1A-4EBE-9BB2-F9BCBBB6C37E}"/>
</file>

<file path=customXml/itemProps3.xml><?xml version="1.0" encoding="utf-8"?>
<ds:datastoreItem xmlns:ds="http://schemas.openxmlformats.org/officeDocument/2006/customXml" ds:itemID="{24434E07-704B-4312-A997-D89825E7C9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Yun, Junhyuk</dc:creator>
  <cp:keywords/>
  <dc:description/>
  <cp:lastModifiedBy>Soh, MinChul C</cp:lastModifiedBy>
  <cp:revision/>
  <dcterms:created xsi:type="dcterms:W3CDTF">2025-04-07T02:21:46Z</dcterms:created>
  <dcterms:modified xsi:type="dcterms:W3CDTF">2025-04-07T13:40:37Z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0x010100498E3E656550D04D8B353A1D701231E6</vt:lpwstr>
  </property>
</Properties>
</file>